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Jaguar</author>
  </authors>
  <commentList>
    <comment ref="B3" authorId="0">
      <text>
        <r>
          <rPr>
            <b/>
            <sz val="8"/>
            <rFont val="Tahoma"/>
            <family val="0"/>
          </rPr>
          <t>Jaguar:</t>
        </r>
        <r>
          <rPr>
            <sz val="8"/>
            <rFont val="Tahoma"/>
            <family val="0"/>
          </rPr>
          <t xml:space="preserve">
Koordinata tacke A na X-osi
</t>
        </r>
      </text>
    </comment>
    <comment ref="C3" authorId="0">
      <text>
        <r>
          <rPr>
            <b/>
            <sz val="8"/>
            <rFont val="Tahoma"/>
            <family val="0"/>
          </rPr>
          <t>Jaguar:</t>
        </r>
        <r>
          <rPr>
            <sz val="8"/>
            <rFont val="Tahoma"/>
            <family val="0"/>
          </rPr>
          <t xml:space="preserve">
Koordinata tacke A na Y-osi
</t>
        </r>
      </text>
    </comment>
    <comment ref="B4" authorId="0">
      <text>
        <r>
          <rPr>
            <b/>
            <sz val="8"/>
            <rFont val="Tahoma"/>
            <family val="0"/>
          </rPr>
          <t>Jaguar:</t>
        </r>
        <r>
          <rPr>
            <sz val="8"/>
            <rFont val="Tahoma"/>
            <family val="0"/>
          </rPr>
          <t xml:space="preserve">
Koordinata tacke B na X-osi</t>
        </r>
      </text>
    </comment>
    <comment ref="B5" authorId="0">
      <text>
        <r>
          <rPr>
            <b/>
            <sz val="8"/>
            <rFont val="Tahoma"/>
            <family val="0"/>
          </rPr>
          <t>Jaguar:</t>
        </r>
        <r>
          <rPr>
            <sz val="8"/>
            <rFont val="Tahoma"/>
            <family val="0"/>
          </rPr>
          <t xml:space="preserve">
Koordinata tacke C na X-osi
</t>
        </r>
      </text>
    </comment>
    <comment ref="C4" authorId="0">
      <text>
        <r>
          <rPr>
            <b/>
            <sz val="8"/>
            <rFont val="Tahoma"/>
            <family val="0"/>
          </rPr>
          <t>Jaguar:</t>
        </r>
        <r>
          <rPr>
            <sz val="8"/>
            <rFont val="Tahoma"/>
            <family val="0"/>
          </rPr>
          <t xml:space="preserve">
Koordinata tacke B na Y-osi</t>
        </r>
      </text>
    </comment>
    <comment ref="C5" authorId="0">
      <text>
        <r>
          <rPr>
            <b/>
            <sz val="8"/>
            <rFont val="Tahoma"/>
            <family val="0"/>
          </rPr>
          <t>Jaguar:</t>
        </r>
        <r>
          <rPr>
            <sz val="8"/>
            <rFont val="Tahoma"/>
            <family val="0"/>
          </rPr>
          <t xml:space="preserve">
Koordinata tacke C na Y-osi</t>
        </r>
      </text>
    </comment>
    <comment ref="H8" authorId="0">
      <text>
        <r>
          <rPr>
            <b/>
            <sz val="8"/>
            <rFont val="Tahoma"/>
            <family val="0"/>
          </rPr>
          <t>Jaguar:</t>
        </r>
        <r>
          <rPr>
            <sz val="8"/>
            <rFont val="Tahoma"/>
            <family val="0"/>
          </rPr>
          <t xml:space="preserve">
Ugao kod temena A</t>
        </r>
      </text>
    </comment>
    <comment ref="H9" authorId="0">
      <text>
        <r>
          <rPr>
            <b/>
            <sz val="8"/>
            <rFont val="Tahoma"/>
            <family val="0"/>
          </rPr>
          <t>Jaguar:</t>
        </r>
        <r>
          <rPr>
            <sz val="8"/>
            <rFont val="Tahoma"/>
            <family val="0"/>
          </rPr>
          <t xml:space="preserve">
Ugao kod temena B</t>
        </r>
      </text>
    </comment>
    <comment ref="H10" authorId="0">
      <text>
        <r>
          <rPr>
            <b/>
            <sz val="8"/>
            <rFont val="Tahoma"/>
            <family val="0"/>
          </rPr>
          <t>Jaguar:</t>
        </r>
        <r>
          <rPr>
            <sz val="8"/>
            <rFont val="Tahoma"/>
            <family val="0"/>
          </rPr>
          <t xml:space="preserve">
Ugao kod temena C</t>
        </r>
      </text>
    </comment>
    <comment ref="H2" authorId="0">
      <text>
        <r>
          <rPr>
            <b/>
            <sz val="8"/>
            <rFont val="Tahoma"/>
            <family val="0"/>
          </rPr>
          <t>Jaguar:</t>
        </r>
        <r>
          <rPr>
            <sz val="8"/>
            <rFont val="Tahoma"/>
            <family val="0"/>
          </rPr>
          <t xml:space="preserve">
Obim trougla(ABC)</t>
        </r>
      </text>
    </comment>
    <comment ref="H4" authorId="0">
      <text>
        <r>
          <rPr>
            <b/>
            <sz val="8"/>
            <rFont val="Tahoma"/>
            <family val="0"/>
          </rPr>
          <t>Jaguar:</t>
        </r>
        <r>
          <rPr>
            <sz val="8"/>
            <rFont val="Tahoma"/>
            <family val="0"/>
          </rPr>
          <t xml:space="preserve">
Polu-obim trougla(ABC)</t>
        </r>
      </text>
    </comment>
    <comment ref="E7" authorId="0">
      <text>
        <r>
          <rPr>
            <b/>
            <sz val="8"/>
            <rFont val="Tahoma"/>
            <family val="0"/>
          </rPr>
          <t>Jaguar:</t>
        </r>
        <r>
          <rPr>
            <sz val="8"/>
            <rFont val="Tahoma"/>
            <family val="0"/>
          </rPr>
          <t xml:space="preserve">
Povrsina trougla(ABC)</t>
        </r>
      </text>
    </comment>
    <comment ref="A8" authorId="0">
      <text>
        <r>
          <rPr>
            <b/>
            <sz val="8"/>
            <rFont val="Tahoma"/>
            <family val="0"/>
          </rPr>
          <t>Jaguar:</t>
        </r>
        <r>
          <rPr>
            <sz val="8"/>
            <rFont val="Tahoma"/>
            <family val="0"/>
          </rPr>
          <t xml:space="preserve">
Visina normalna na  stranicu a</t>
        </r>
      </text>
    </comment>
    <comment ref="A9" authorId="0">
      <text>
        <r>
          <rPr>
            <b/>
            <sz val="8"/>
            <rFont val="Tahoma"/>
            <family val="0"/>
          </rPr>
          <t>Jaguar:</t>
        </r>
        <r>
          <rPr>
            <sz val="8"/>
            <rFont val="Tahoma"/>
            <family val="0"/>
          </rPr>
          <t xml:space="preserve">
Visina normalna na stranicu b</t>
        </r>
      </text>
    </comment>
    <comment ref="A10" authorId="0">
      <text>
        <r>
          <rPr>
            <b/>
            <sz val="8"/>
            <rFont val="Tahoma"/>
            <family val="0"/>
          </rPr>
          <t>Jaguar:</t>
        </r>
        <r>
          <rPr>
            <sz val="8"/>
            <rFont val="Tahoma"/>
            <family val="0"/>
          </rPr>
          <t xml:space="preserve">
Visina normalna na stranicu c</t>
        </r>
      </text>
    </comment>
    <comment ref="B2" authorId="0">
      <text>
        <r>
          <rPr>
            <b/>
            <sz val="8"/>
            <rFont val="Tahoma"/>
            <family val="0"/>
          </rPr>
          <t>Jaguar:</t>
        </r>
        <r>
          <rPr>
            <sz val="8"/>
            <rFont val="Tahoma"/>
            <family val="0"/>
          </rPr>
          <t xml:space="preserve">
Odsecak na X-osi</t>
        </r>
      </text>
    </comment>
    <comment ref="C2" authorId="0">
      <text>
        <r>
          <rPr>
            <b/>
            <sz val="8"/>
            <rFont val="Tahoma"/>
            <family val="0"/>
          </rPr>
          <t>Jaguar:</t>
        </r>
        <r>
          <rPr>
            <sz val="8"/>
            <rFont val="Tahoma"/>
            <family val="0"/>
          </rPr>
          <t xml:space="preserve">
Odsecak na Y-osi
</t>
        </r>
      </text>
    </comment>
    <comment ref="E10" authorId="0">
      <text>
        <r>
          <rPr>
            <b/>
            <sz val="8"/>
            <rFont val="Tahoma"/>
            <family val="0"/>
          </rPr>
          <t>Jaguar:</t>
        </r>
        <r>
          <rPr>
            <sz val="8"/>
            <rFont val="Tahoma"/>
            <family val="0"/>
          </rPr>
          <t xml:space="preserve">
Mesto u koordinatnom sistemu gde se seku tezisne linije trougla</t>
        </r>
      </text>
    </comment>
    <comment ref="E11" authorId="0">
      <text>
        <r>
          <rPr>
            <b/>
            <sz val="8"/>
            <rFont val="Tahoma"/>
            <family val="0"/>
          </rPr>
          <t>Jaguar:</t>
        </r>
        <r>
          <rPr>
            <sz val="8"/>
            <rFont val="Tahoma"/>
            <family val="0"/>
          </rPr>
          <t xml:space="preserve">
koordinata tezista na osi X
</t>
        </r>
      </text>
    </comment>
    <comment ref="E12" authorId="0">
      <text>
        <r>
          <rPr>
            <b/>
            <sz val="8"/>
            <rFont val="Tahoma"/>
            <family val="0"/>
          </rPr>
          <t>Jaguar:</t>
        </r>
        <r>
          <rPr>
            <sz val="8"/>
            <rFont val="Tahoma"/>
            <family val="0"/>
          </rPr>
          <t xml:space="preserve">
koordinata tezista na osi Y</t>
        </r>
      </text>
    </comment>
    <comment ref="J11" authorId="0">
      <text>
        <r>
          <rPr>
            <b/>
            <sz val="8"/>
            <rFont val="Tahoma"/>
            <family val="0"/>
          </rPr>
          <t>Jaguar:</t>
        </r>
        <r>
          <rPr>
            <sz val="8"/>
            <rFont val="Tahoma"/>
            <family val="0"/>
          </rPr>
          <t xml:space="preserve">
zbir uglova
</t>
        </r>
      </text>
    </comment>
    <comment ref="E26" authorId="0">
      <text>
        <r>
          <rPr>
            <b/>
            <sz val="8"/>
            <rFont val="Tahoma"/>
            <family val="0"/>
          </rPr>
          <t>Jaguar:</t>
        </r>
        <r>
          <rPr>
            <sz val="8"/>
            <rFont val="Tahoma"/>
            <family val="0"/>
          </rPr>
          <t xml:space="preserve">
UK=upisana kruznica
</t>
        </r>
      </text>
    </comment>
    <comment ref="A26" authorId="0">
      <text>
        <r>
          <rPr>
            <b/>
            <sz val="8"/>
            <rFont val="Tahoma"/>
            <family val="0"/>
          </rPr>
          <t>Jaguar: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<sst xmlns="http://schemas.openxmlformats.org/spreadsheetml/2006/main" count="34" uniqueCount="32">
  <si>
    <t>A( x,y )</t>
  </si>
  <si>
    <t>B( x,y )</t>
  </si>
  <si>
    <t>C( x,y )</t>
  </si>
  <si>
    <t>X</t>
  </si>
  <si>
    <t>Y</t>
  </si>
  <si>
    <t>P(ABC)</t>
  </si>
  <si>
    <t>L(AB)</t>
  </si>
  <si>
    <t>L(BC)</t>
  </si>
  <si>
    <t>L(AC)</t>
  </si>
  <si>
    <t>duzina</t>
  </si>
  <si>
    <t>O(ABC)</t>
  </si>
  <si>
    <t>O(ABC)/2</t>
  </si>
  <si>
    <t>&lt;)B</t>
  </si>
  <si>
    <t>&lt;)A</t>
  </si>
  <si>
    <t>&lt;)C</t>
  </si>
  <si>
    <t>visine stranica</t>
  </si>
  <si>
    <t>ha</t>
  </si>
  <si>
    <t>hb</t>
  </si>
  <si>
    <t>hc</t>
  </si>
  <si>
    <t>&lt;) trougla(ABC) u rad</t>
  </si>
  <si>
    <t>stepenima</t>
  </si>
  <si>
    <t>teziste trougla</t>
  </si>
  <si>
    <t>poluprecnik opisanog kruga</t>
  </si>
  <si>
    <t>poluprecnik upisanog kruga</t>
  </si>
  <si>
    <t>precnik opisanog kruga</t>
  </si>
  <si>
    <t>precnik upisanog kruga</t>
  </si>
  <si>
    <t>povrsina opisanog kruga</t>
  </si>
  <si>
    <t>povrsina upisanog kruga</t>
  </si>
  <si>
    <t>duzina kruznog luka opisanog kruga</t>
  </si>
  <si>
    <t>duzina kruznog luka upisanog kruga</t>
  </si>
  <si>
    <t>povrsina dela trougla van povrsine UK</t>
  </si>
  <si>
    <t>povrsina dela OK van trougla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</si>
</sst>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&quot; &quot;* #,##0_);_(&quot; &quot;* \(#,##0\);_(&quot; &quot;* &quot;-&quot;_);_(@_)"/>
    <numFmt numFmtId="177" formatCode="_(&quot; &quot;* #,##0.00_);_(&quot; &quot;* \(#,##0.00\);_(&quot; &quot;* &quot;-&quot;??_);_(@_)"/>
    <numFmt numFmtId="178" formatCode="&quot;KM&quot;#,##0_);\(&quot;KM&quot;#,##0\)"/>
    <numFmt numFmtId="179" formatCode="&quot;KM&quot;#,##0_);[Red]\(&quot;KM&quot;#,##0\)"/>
    <numFmt numFmtId="180" formatCode="&quot;KM&quot;#,##0.00_);\(&quot;KM&quot;#,##0.00\)"/>
    <numFmt numFmtId="181" formatCode="&quot;KM&quot;#,##0.00_);[Red]\(&quot;KM&quot;#,##0.00\)"/>
    <numFmt numFmtId="182" formatCode="_(&quot;KM&quot;* #,##0_);_(&quot;KM&quot;* \(#,##0\);_(&quot;KM&quot;* &quot;-&quot;_);_(@_)"/>
    <numFmt numFmtId="183" formatCode="_(&quot;KM&quot;* #,##0.00_);_(&quot;KM&quot;* \(#,##0.00\);_(&quot;KM&quot;* &quot;-&quot;??_);_(@_)"/>
    <numFmt numFmtId="184" formatCode="&quot;Da&quot;;&quot;Da&quot;;&quot;Ne&quot;"/>
    <numFmt numFmtId="185" formatCode="&quot;Istina&quot;;&quot;Istina&quot;;&quot;Laž&quot;"/>
    <numFmt numFmtId="186" formatCode="&quot;Uključeno&quot;;&quot;Uključeno&quot;;&quot;Isključeno&quot;"/>
  </numFmts>
  <fonts count="21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12"/>
      <name val="Arial"/>
      <family val="2"/>
    </font>
    <font>
      <b/>
      <sz val="10"/>
      <color indexed="42"/>
      <name val="Arial"/>
      <family val="2"/>
    </font>
    <font>
      <sz val="10"/>
      <color indexed="42"/>
      <name val="Arial"/>
      <family val="2"/>
    </font>
    <font>
      <b/>
      <sz val="9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11" fillId="2" borderId="1" xfId="0" applyFont="1" applyFill="1" applyBorder="1" applyAlignment="1">
      <alignment/>
    </xf>
    <xf numFmtId="0" fontId="12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3" fillId="3" borderId="2" xfId="0" applyFont="1" applyFill="1" applyBorder="1" applyAlignment="1">
      <alignment/>
    </xf>
    <xf numFmtId="0" fontId="13" fillId="3" borderId="3" xfId="0" applyFont="1" applyFill="1" applyBorder="1" applyAlignment="1">
      <alignment/>
    </xf>
    <xf numFmtId="0" fontId="11" fillId="3" borderId="4" xfId="0" applyFont="1" applyFill="1" applyBorder="1" applyAlignment="1">
      <alignment horizontal="right"/>
    </xf>
    <xf numFmtId="0" fontId="13" fillId="3" borderId="1" xfId="0" applyFont="1" applyFill="1" applyBorder="1" applyAlignment="1">
      <alignment/>
    </xf>
    <xf numFmtId="0" fontId="13" fillId="3" borderId="5" xfId="0" applyFont="1" applyFill="1" applyBorder="1" applyAlignment="1">
      <alignment/>
    </xf>
    <xf numFmtId="0" fontId="16" fillId="3" borderId="6" xfId="0" applyFont="1" applyFill="1" applyBorder="1" applyAlignment="1">
      <alignment horizontal="right"/>
    </xf>
    <xf numFmtId="0" fontId="11" fillId="3" borderId="1" xfId="0" applyFont="1" applyFill="1" applyBorder="1" applyAlignment="1">
      <alignment/>
    </xf>
    <xf numFmtId="0" fontId="13" fillId="3" borderId="1" xfId="0" applyFont="1" applyFill="1" applyBorder="1" applyAlignment="1">
      <alignment/>
    </xf>
    <xf numFmtId="0" fontId="0" fillId="3" borderId="2" xfId="0" applyFill="1" applyBorder="1" applyAlignment="1">
      <alignment horizontal="right"/>
    </xf>
    <xf numFmtId="0" fontId="0" fillId="3" borderId="7" xfId="0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0" fillId="3" borderId="2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17" fillId="4" borderId="2" xfId="0" applyFont="1" applyFill="1" applyBorder="1" applyAlignment="1">
      <alignment horizontal="right"/>
    </xf>
    <xf numFmtId="0" fontId="17" fillId="4" borderId="7" xfId="0" applyFont="1" applyFill="1" applyBorder="1" applyAlignment="1">
      <alignment horizontal="right"/>
    </xf>
    <xf numFmtId="0" fontId="17" fillId="4" borderId="4" xfId="0" applyFont="1" applyFill="1" applyBorder="1" applyAlignment="1">
      <alignment horizontal="right"/>
    </xf>
    <xf numFmtId="0" fontId="17" fillId="4" borderId="2" xfId="0" applyFont="1" applyFill="1" applyBorder="1" applyAlignment="1">
      <alignment horizontal="center"/>
    </xf>
    <xf numFmtId="0" fontId="17" fillId="4" borderId="7" xfId="0" applyFont="1" applyFill="1" applyBorder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right"/>
    </xf>
    <xf numFmtId="0" fontId="11" fillId="4" borderId="7" xfId="0" applyFont="1" applyFill="1" applyBorder="1" applyAlignment="1">
      <alignment horizontal="right"/>
    </xf>
    <xf numFmtId="0" fontId="11" fillId="4" borderId="4" xfId="0" applyFont="1" applyFill="1" applyBorder="1" applyAlignment="1">
      <alignment horizontal="right"/>
    </xf>
    <xf numFmtId="0" fontId="14" fillId="5" borderId="2" xfId="0" applyFont="1" applyFill="1" applyBorder="1" applyAlignment="1">
      <alignment horizontal="center"/>
    </xf>
    <xf numFmtId="0" fontId="14" fillId="5" borderId="7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7" xfId="0" applyFont="1" applyFill="1" applyBorder="1" applyAlignment="1">
      <alignment/>
    </xf>
    <xf numFmtId="0" fontId="11" fillId="3" borderId="4" xfId="0" applyFont="1" applyFill="1" applyBorder="1" applyAlignment="1">
      <alignment/>
    </xf>
    <xf numFmtId="0" fontId="6" fillId="3" borderId="2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0" fillId="2" borderId="2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11" fillId="3" borderId="2" xfId="0" applyFont="1" applyFill="1" applyBorder="1" applyAlignment="1">
      <alignment horizontal="right"/>
    </xf>
    <xf numFmtId="0" fontId="11" fillId="3" borderId="4" xfId="0" applyFont="1" applyFill="1" applyBorder="1" applyAlignment="1">
      <alignment horizontal="right"/>
    </xf>
    <xf numFmtId="0" fontId="18" fillId="2" borderId="8" xfId="0" applyFont="1" applyFill="1" applyBorder="1" applyAlignment="1">
      <alignment horizontal="center"/>
    </xf>
    <xf numFmtId="0" fontId="18" fillId="2" borderId="9" xfId="0" applyFont="1" applyFill="1" applyBorder="1" applyAlignment="1">
      <alignment horizontal="center"/>
    </xf>
    <xf numFmtId="0" fontId="19" fillId="2" borderId="2" xfId="0" applyFont="1" applyFill="1" applyBorder="1" applyAlignment="1">
      <alignment horizontal="right"/>
    </xf>
    <xf numFmtId="0" fontId="19" fillId="2" borderId="4" xfId="0" applyFont="1" applyFill="1" applyBorder="1" applyAlignment="1">
      <alignment horizontal="right"/>
    </xf>
    <xf numFmtId="0" fontId="16" fillId="3" borderId="2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5" fillId="5" borderId="2" xfId="0" applyFont="1" applyFill="1" applyBorder="1" applyAlignment="1">
      <alignment horizontal="right"/>
    </xf>
    <xf numFmtId="0" fontId="15" fillId="5" borderId="7" xfId="0" applyFont="1" applyFill="1" applyBorder="1" applyAlignment="1">
      <alignment horizontal="right"/>
    </xf>
    <xf numFmtId="0" fontId="15" fillId="5" borderId="4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7"/>
  <sheetViews>
    <sheetView tabSelected="1" workbookViewId="0" topLeftCell="A1">
      <selection activeCell="A24" sqref="A24:C24"/>
    </sheetView>
  </sheetViews>
  <sheetFormatPr defaultColWidth="9.140625" defaultRowHeight="12.75"/>
  <cols>
    <col min="2" max="2" width="12.00390625" style="0" bestFit="1" customWidth="1"/>
    <col min="3" max="3" width="12.57421875" style="0" customWidth="1"/>
    <col min="8" max="8" width="5.8515625" style="0" customWidth="1"/>
    <col min="9" max="9" width="11.57421875" style="0" customWidth="1"/>
  </cols>
  <sheetData>
    <row r="2" spans="1:9" ht="12.75">
      <c r="A2" s="5"/>
      <c r="B2" s="6" t="s">
        <v>3</v>
      </c>
      <c r="C2" s="6" t="s">
        <v>4</v>
      </c>
      <c r="E2" s="8"/>
      <c r="F2" s="9" t="s">
        <v>9</v>
      </c>
      <c r="H2" s="49" t="s">
        <v>10</v>
      </c>
      <c r="I2" s="50"/>
    </row>
    <row r="3" spans="1:9" ht="12.75">
      <c r="A3" s="7" t="s">
        <v>0</v>
      </c>
      <c r="B3" s="5">
        <v>121</v>
      </c>
      <c r="C3" s="5">
        <v>121212</v>
      </c>
      <c r="E3" s="10" t="s">
        <v>6</v>
      </c>
      <c r="F3" s="11">
        <f>SQRT((B3-B4)*(B3-B4)+(C3-C4)*(C3-C4))</f>
        <v>119991.04950786954</v>
      </c>
      <c r="H3" s="53">
        <f>F3+F4+F5</f>
        <v>24420000.159405086</v>
      </c>
      <c r="I3" s="54"/>
    </row>
    <row r="4" spans="1:9" ht="12.75">
      <c r="A4" s="7" t="s">
        <v>1</v>
      </c>
      <c r="B4" s="5">
        <v>12</v>
      </c>
      <c r="C4" s="5">
        <v>1221</v>
      </c>
      <c r="E4" s="10" t="s">
        <v>7</v>
      </c>
      <c r="F4" s="11">
        <f>SQRT((B4-B5)*(B4-B5)+(C4-C5)*(C4-C5))</f>
        <v>12210000.059855897</v>
      </c>
      <c r="H4" s="57" t="s">
        <v>11</v>
      </c>
      <c r="I4" s="58"/>
    </row>
    <row r="5" spans="1:9" ht="12.75">
      <c r="A5" s="7" t="s">
        <v>2</v>
      </c>
      <c r="B5" s="5">
        <v>1221</v>
      </c>
      <c r="C5" s="5">
        <v>12211221</v>
      </c>
      <c r="E5" s="10" t="s">
        <v>8</v>
      </c>
      <c r="F5" s="11">
        <f>SQRT((B5-B3)*(B5-B3)+(C5-C3)*(C5-C3))</f>
        <v>12090009.05004132</v>
      </c>
      <c r="H5" s="59">
        <f>H3/2</f>
        <v>12210000.079702543</v>
      </c>
      <c r="I5" s="60"/>
    </row>
    <row r="7" spans="1:10" ht="12.75">
      <c r="A7" s="12"/>
      <c r="B7" s="51" t="s">
        <v>15</v>
      </c>
      <c r="C7" s="63"/>
      <c r="E7" s="51" t="s">
        <v>5</v>
      </c>
      <c r="F7" s="52"/>
      <c r="H7" s="61" t="s">
        <v>19</v>
      </c>
      <c r="I7" s="62"/>
      <c r="J7" s="17" t="s">
        <v>20</v>
      </c>
    </row>
    <row r="8" spans="1:10" ht="12.75">
      <c r="A8" s="13" t="s">
        <v>16</v>
      </c>
      <c r="B8" s="55">
        <f>2*E8/F4</f>
        <v>97.11882705046185</v>
      </c>
      <c r="C8" s="56"/>
      <c r="E8" s="55">
        <f>SQRT(H5*(H5-F3)*(H5-F4)*(H5-F5))</f>
        <v>592910442.0496368</v>
      </c>
      <c r="F8" s="56"/>
      <c r="H8" s="15" t="s">
        <v>13</v>
      </c>
      <c r="I8" s="18">
        <f>ACOS((F3*F3-F4*F4-F5*F5)/(-2*F4*F5))</f>
        <v>8.032983675132499E-06</v>
      </c>
      <c r="J8" s="18">
        <f>DEGREES(I8)</f>
        <v>0.0004602560614825814</v>
      </c>
    </row>
    <row r="9" spans="1:10" ht="12.75">
      <c r="A9" s="15" t="s">
        <v>17</v>
      </c>
      <c r="B9" s="55">
        <f>2*E8/F5</f>
        <v>98.08271269203235</v>
      </c>
      <c r="C9" s="56"/>
      <c r="H9" s="15" t="s">
        <v>12</v>
      </c>
      <c r="I9" s="18">
        <f>ACOS((F4*F4-F3*F3-F5*F5)/(-2*F5*F3))</f>
        <v>3.1407752365796004</v>
      </c>
      <c r="J9" s="18">
        <f>DEGREES(I9)</f>
        <v>179.95316545521376</v>
      </c>
    </row>
    <row r="10" spans="1:10" ht="12.75">
      <c r="A10" s="16" t="s">
        <v>18</v>
      </c>
      <c r="B10" s="55">
        <f>2*E8/F3</f>
        <v>9882.577816952109</v>
      </c>
      <c r="C10" s="56"/>
      <c r="E10" s="26" t="s">
        <v>21</v>
      </c>
      <c r="F10" s="27"/>
      <c r="H10" s="16" t="s">
        <v>14</v>
      </c>
      <c r="I10" s="18">
        <f>ACOS((F5*F5-F4*F4-F3*F3)/(-2*F3*F4))</f>
        <v>0.0008093840280878339</v>
      </c>
      <c r="J10" s="18">
        <f>DEGREES(I10)</f>
        <v>0.04637428881473096</v>
      </c>
    </row>
    <row r="11" spans="5:10" ht="12.75">
      <c r="E11" s="19" t="s">
        <v>3</v>
      </c>
      <c r="F11" s="14">
        <f>(B3+B4+B5)/3</f>
        <v>451.3333333333333</v>
      </c>
      <c r="H11" s="1"/>
      <c r="J11" s="18">
        <f>SUM(J8:J10)</f>
        <v>180.00000000008995</v>
      </c>
    </row>
    <row r="12" spans="1:6" ht="12.75" customHeight="1">
      <c r="A12" s="43" t="str">
        <f>IF(E8=0,"tacke pripadaju istoj pravoj","trougao postoji")</f>
        <v>trougao postoji</v>
      </c>
      <c r="B12" s="44"/>
      <c r="C12" s="45"/>
      <c r="E12" s="19" t="s">
        <v>4</v>
      </c>
      <c r="F12" s="14">
        <f>(C3+C5+C4)/3</f>
        <v>4111218</v>
      </c>
    </row>
    <row r="13" spans="5:6" ht="12.75">
      <c r="E13" s="2"/>
      <c r="F13" s="3"/>
    </row>
    <row r="14" spans="1:7" ht="12.75">
      <c r="A14" s="40" t="s">
        <v>22</v>
      </c>
      <c r="B14" s="41"/>
      <c r="C14" s="42"/>
      <c r="E14" s="40" t="s">
        <v>24</v>
      </c>
      <c r="F14" s="41"/>
      <c r="G14" s="42"/>
    </row>
    <row r="15" spans="1:7" ht="12.75">
      <c r="A15" s="64">
        <f>F3*F4*F5/(4*E8)</f>
        <v>7468649069.043715</v>
      </c>
      <c r="B15" s="65"/>
      <c r="C15" s="66"/>
      <c r="E15" s="64">
        <f>2*A15</f>
        <v>14937298138.08743</v>
      </c>
      <c r="F15" s="65"/>
      <c r="G15" s="66"/>
    </row>
    <row r="16" ht="12.75">
      <c r="C16" s="4"/>
    </row>
    <row r="17" spans="1:7" ht="12.75">
      <c r="A17" s="34" t="s">
        <v>23</v>
      </c>
      <c r="B17" s="35"/>
      <c r="C17" s="36"/>
      <c r="E17" s="34" t="s">
        <v>25</v>
      </c>
      <c r="F17" s="35"/>
      <c r="G17" s="36"/>
    </row>
    <row r="18" spans="1:7" ht="12.75">
      <c r="A18" s="37">
        <f>E8/H5</f>
        <v>48.55941344630042</v>
      </c>
      <c r="B18" s="38"/>
      <c r="C18" s="39"/>
      <c r="E18" s="37">
        <f>2*A18</f>
        <v>97.11882689260084</v>
      </c>
      <c r="F18" s="38"/>
      <c r="G18" s="39"/>
    </row>
    <row r="20" spans="1:7" ht="12.75">
      <c r="A20" s="46" t="s">
        <v>26</v>
      </c>
      <c r="B20" s="47"/>
      <c r="C20" s="48"/>
      <c r="E20" s="46" t="s">
        <v>27</v>
      </c>
      <c r="F20" s="47"/>
      <c r="G20" s="48"/>
    </row>
    <row r="21" spans="1:7" ht="12.75">
      <c r="A21" s="20">
        <f>A15*A15*PI()</f>
        <v>1.7524029676012015E+20</v>
      </c>
      <c r="B21" s="21"/>
      <c r="C21" s="22"/>
      <c r="E21" s="20">
        <f>A18*A18*PI()</f>
        <v>7407.927735198377</v>
      </c>
      <c r="F21" s="21"/>
      <c r="G21" s="22"/>
    </row>
    <row r="23" spans="1:8" ht="12.75">
      <c r="A23" s="31" t="s">
        <v>28</v>
      </c>
      <c r="B23" s="32"/>
      <c r="C23" s="33"/>
      <c r="E23" s="31" t="s">
        <v>29</v>
      </c>
      <c r="F23" s="32"/>
      <c r="G23" s="32"/>
      <c r="H23" s="33"/>
    </row>
    <row r="24" spans="1:8" ht="12.75">
      <c r="A24" s="28">
        <f>2*A15*PI()</f>
        <v>46926906095.09596</v>
      </c>
      <c r="B24" s="29"/>
      <c r="C24" s="30"/>
      <c r="E24" s="28">
        <f>2*A18*PI()</f>
        <v>305.1077930910536</v>
      </c>
      <c r="F24" s="29"/>
      <c r="G24" s="29"/>
      <c r="H24" s="30"/>
    </row>
    <row r="26" spans="1:8" ht="12.75">
      <c r="A26" s="23" t="s">
        <v>31</v>
      </c>
      <c r="B26" s="24"/>
      <c r="C26" s="25"/>
      <c r="E26" s="23" t="s">
        <v>30</v>
      </c>
      <c r="F26" s="24"/>
      <c r="G26" s="24"/>
      <c r="H26" s="25"/>
    </row>
    <row r="27" spans="1:8" ht="12.75">
      <c r="A27" s="20">
        <f>A21-E8</f>
        <v>1.7524029675952724E+20</v>
      </c>
      <c r="B27" s="21"/>
      <c r="C27" s="22"/>
      <c r="E27" s="20">
        <f>(E8-E21)</f>
        <v>592903034.1219016</v>
      </c>
      <c r="F27" s="21"/>
      <c r="G27" s="21"/>
      <c r="H27" s="22"/>
    </row>
  </sheetData>
  <mergeCells count="33">
    <mergeCell ref="E20:G20"/>
    <mergeCell ref="E21:G21"/>
    <mergeCell ref="A21:C21"/>
    <mergeCell ref="E14:G14"/>
    <mergeCell ref="E15:G15"/>
    <mergeCell ref="E17:G17"/>
    <mergeCell ref="E18:G18"/>
    <mergeCell ref="A15:C15"/>
    <mergeCell ref="B7:C7"/>
    <mergeCell ref="B8:C8"/>
    <mergeCell ref="B9:C9"/>
    <mergeCell ref="B10:C10"/>
    <mergeCell ref="H2:I2"/>
    <mergeCell ref="E7:F7"/>
    <mergeCell ref="H3:I3"/>
    <mergeCell ref="E8:F8"/>
    <mergeCell ref="H4:I4"/>
    <mergeCell ref="H5:I5"/>
    <mergeCell ref="H7:I7"/>
    <mergeCell ref="E10:F10"/>
    <mergeCell ref="E24:H24"/>
    <mergeCell ref="E23:H23"/>
    <mergeCell ref="A23:C23"/>
    <mergeCell ref="A24:C24"/>
    <mergeCell ref="A17:C17"/>
    <mergeCell ref="A18:C18"/>
    <mergeCell ref="A14:C14"/>
    <mergeCell ref="A12:C12"/>
    <mergeCell ref="A20:C20"/>
    <mergeCell ref="E27:H27"/>
    <mergeCell ref="E26:H26"/>
    <mergeCell ref="A26:C26"/>
    <mergeCell ref="A27:C27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Delta Computers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Jaguar</dc:creator>
  <cp:keywords/>
  <dc:description/>
  <cp:lastModifiedBy>Radna5</cp:lastModifiedBy>
  <dcterms:created xsi:type="dcterms:W3CDTF">2002-03-12T22:31:54Z</dcterms:created>
  <dcterms:modified xsi:type="dcterms:W3CDTF">2002-03-28T16:37:51Z</dcterms:modified>
  <cp:category/>
  <cp:version/>
  <cp:contentType/>
  <cp:contentStatus/>
</cp:coreProperties>
</file>