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54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WIN98</author>
  </authors>
  <commentList>
    <comment ref="D3" authorId="0">
      <text>
        <r>
          <rPr>
            <b/>
            <sz val="8"/>
            <rFont val="Tahoma"/>
            <family val="0"/>
          </rPr>
          <t>WIN98:plan je napravljen za III razred drustveno-
-jezickog smera
gimnazije</t>
        </r>
      </text>
    </comment>
  </commentList>
</comments>
</file>

<file path=xl/sharedStrings.xml><?xml version="1.0" encoding="utf-8"?>
<sst xmlns="http://schemas.openxmlformats.org/spreadsheetml/2006/main" count="69" uniqueCount="59">
  <si>
    <t>PREDMETI</t>
  </si>
  <si>
    <t>srpski jezik</t>
  </si>
  <si>
    <t>engleski jezik</t>
  </si>
  <si>
    <t>matematika</t>
  </si>
  <si>
    <t>fizika</t>
  </si>
  <si>
    <t>informatika</t>
  </si>
  <si>
    <t>likovna kultura</t>
  </si>
  <si>
    <t>logika</t>
  </si>
  <si>
    <t>geografija</t>
  </si>
  <si>
    <t>istorija</t>
  </si>
  <si>
    <t>biologija</t>
  </si>
  <si>
    <t xml:space="preserve"> 1 .</t>
  </si>
  <si>
    <t xml:space="preserve"> 2 .</t>
  </si>
  <si>
    <t xml:space="preserve"> 3 .</t>
  </si>
  <si>
    <t xml:space="preserve"> 4 .</t>
  </si>
  <si>
    <t xml:space="preserve"> 5 .</t>
  </si>
  <si>
    <t xml:space="preserve"> 6 .</t>
  </si>
  <si>
    <t xml:space="preserve"> 7 .</t>
  </si>
  <si>
    <t xml:space="preserve"> 8 .</t>
  </si>
  <si>
    <t xml:space="preserve"> 9 .</t>
  </si>
  <si>
    <t xml:space="preserve"> 10 .</t>
  </si>
  <si>
    <t xml:space="preserve"> 11 .</t>
  </si>
  <si>
    <t xml:space="preserve"> 12 .</t>
  </si>
  <si>
    <t xml:space="preserve"> 13 .</t>
  </si>
  <si>
    <t>septembar</t>
  </si>
  <si>
    <t>oktobar</t>
  </si>
  <si>
    <t>novembar</t>
  </si>
  <si>
    <t>decembar</t>
  </si>
  <si>
    <t>UKUPNO</t>
  </si>
  <si>
    <t xml:space="preserve">  P  L  A  N  I  R  A  N  O  </t>
  </si>
  <si>
    <t>%</t>
  </si>
  <si>
    <t xml:space="preserve">  ukupno ~asova</t>
  </si>
  <si>
    <t>O  S  T  V  A  R  E  N  O</t>
  </si>
  <si>
    <t xml:space="preserve">sedmi~no </t>
  </si>
  <si>
    <t xml:space="preserve"> ~asova:</t>
  </si>
  <si>
    <t>PLAN  RADA  ZA PRVO POLUGODI[TE</t>
  </si>
  <si>
    <t>No</t>
  </si>
  <si>
    <t>JEDAN</t>
  </si>
  <si>
    <t>DVA</t>
  </si>
  <si>
    <t>TRI</t>
  </si>
  <si>
    <t>^ETIRI</t>
  </si>
  <si>
    <t>PET</t>
  </si>
  <si>
    <t xml:space="preserve">    DO</t>
  </si>
  <si>
    <t>ostvareno</t>
  </si>
  <si>
    <t>izgubljeno</t>
  </si>
  <si>
    <t>engleski j.</t>
  </si>
  <si>
    <t>informat.</t>
  </si>
  <si>
    <t>fizi~ko vaspitanje</t>
  </si>
  <si>
    <t>nema~ki jezik</t>
  </si>
  <si>
    <t>)</t>
  </si>
  <si>
    <t>najvi{e ~asova u 1 mesecu:</t>
  </si>
  <si>
    <t>prose~no  ~asova  (mese~no):</t>
  </si>
  <si>
    <t>najmanje ~asova u 1 mesecu:</t>
  </si>
  <si>
    <t>muzi~ka kultura</t>
  </si>
  <si>
    <t xml:space="preserve">  BROJ   ^ASOVA   U   SEDMICI</t>
  </si>
  <si>
    <t>ukupno:</t>
  </si>
  <si>
    <t>fizi~ko v.</t>
  </si>
  <si>
    <t>nema~ki j.</t>
  </si>
  <si>
    <t xml:space="preserve">   (   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</si>
</sst>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/d/yyyy"/>
  </numFmts>
  <fonts count="5">
    <font>
      <sz val="10"/>
      <name val="Helvetica-L"/>
      <family val="0"/>
    </font>
    <font>
      <b/>
      <sz val="10"/>
      <name val="Helvetica-L"/>
      <family val="2"/>
    </font>
    <font>
      <b/>
      <sz val="14"/>
      <name val="Helvetica-L"/>
      <family val="2"/>
    </font>
    <font>
      <b/>
      <sz val="8"/>
      <name val="Tahoma"/>
      <family val="0"/>
    </font>
    <font>
      <b/>
      <sz val="8"/>
      <name val="Helvetica-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textRotation="45"/>
    </xf>
    <xf numFmtId="0" fontId="2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0" fontId="1" fillId="0" borderId="22" xfId="19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2"/>
  <sheetViews>
    <sheetView tabSelected="1" workbookViewId="0" topLeftCell="A17">
      <selection activeCell="I34" sqref="I34"/>
    </sheetView>
  </sheetViews>
  <sheetFormatPr defaultColWidth="9.00390625" defaultRowHeight="12.75"/>
  <cols>
    <col min="1" max="1" width="1.12109375" style="0" customWidth="1"/>
    <col min="2" max="2" width="7.75390625" style="0" customWidth="1"/>
    <col min="3" max="3" width="18.00390625" style="0" customWidth="1"/>
    <col min="4" max="4" width="10.75390625" style="0" customWidth="1"/>
    <col min="5" max="5" width="8.25390625" style="0" customWidth="1"/>
    <col min="6" max="7" width="10.75390625" style="0" bestFit="1" customWidth="1"/>
    <col min="8" max="8" width="12.125" style="0" bestFit="1" customWidth="1"/>
    <col min="9" max="9" width="12.75390625" style="0" bestFit="1" customWidth="1"/>
    <col min="10" max="10" width="9.875" style="0" customWidth="1"/>
    <col min="11" max="11" width="10.00390625" style="0" customWidth="1"/>
    <col min="12" max="12" width="9.25390625" style="0" bestFit="1" customWidth="1"/>
    <col min="13" max="13" width="1.75390625" style="0" customWidth="1"/>
    <col min="14" max="14" width="9.875" style="0" customWidth="1"/>
    <col min="15" max="17" width="5.75390625" style="0" customWidth="1"/>
  </cols>
  <sheetData>
    <row r="3" spans="3:14" s="3" customFormat="1" ht="18">
      <c r="C3" s="41"/>
      <c r="D3" s="61" t="s">
        <v>35</v>
      </c>
      <c r="E3" s="61"/>
      <c r="F3" s="61"/>
      <c r="G3" s="61"/>
      <c r="H3" s="61"/>
      <c r="I3" s="61"/>
      <c r="J3" s="61"/>
      <c r="K3" s="61"/>
      <c r="L3" s="41"/>
      <c r="M3" s="41"/>
      <c r="N3" s="41"/>
    </row>
    <row r="4" spans="3:14" s="3" customFormat="1" ht="18">
      <c r="C4" s="41"/>
      <c r="D4" s="11"/>
      <c r="E4" s="11"/>
      <c r="F4" s="40" t="s">
        <v>58</v>
      </c>
      <c r="G4" s="40">
        <v>37502</v>
      </c>
      <c r="H4" s="40" t="s">
        <v>42</v>
      </c>
      <c r="I4" s="40">
        <v>37611</v>
      </c>
      <c r="J4" s="48" t="s">
        <v>49</v>
      </c>
      <c r="K4" s="11"/>
      <c r="L4" s="41"/>
      <c r="M4" s="41"/>
      <c r="N4" s="41"/>
    </row>
    <row r="5" spans="4:11" s="3" customFormat="1" ht="18">
      <c r="D5" s="11"/>
      <c r="E5" s="11"/>
      <c r="F5" s="11"/>
      <c r="G5" s="11"/>
      <c r="H5" s="11"/>
      <c r="I5" s="11"/>
      <c r="J5" s="11"/>
      <c r="K5" s="11"/>
    </row>
    <row r="6" ht="13.5" thickBot="1"/>
    <row r="7" spans="2:20" ht="12.75">
      <c r="B7" s="72" t="s">
        <v>36</v>
      </c>
      <c r="C7" s="70" t="s">
        <v>0</v>
      </c>
      <c r="D7" s="62" t="s">
        <v>29</v>
      </c>
      <c r="E7" s="62"/>
      <c r="F7" s="62"/>
      <c r="G7" s="62"/>
      <c r="H7" s="62"/>
      <c r="I7" s="62" t="s">
        <v>32</v>
      </c>
      <c r="J7" s="62"/>
      <c r="K7" s="62"/>
      <c r="L7" s="65"/>
      <c r="M7" s="35"/>
      <c r="N7" s="33" t="s">
        <v>33</v>
      </c>
      <c r="O7" s="4"/>
      <c r="P7" s="4"/>
      <c r="Q7" s="4"/>
      <c r="R7" s="4"/>
      <c r="S7" s="4"/>
      <c r="T7" s="4"/>
    </row>
    <row r="8" spans="2:20" ht="13.5" thickBot="1">
      <c r="B8" s="73"/>
      <c r="C8" s="71"/>
      <c r="D8" s="12" t="s">
        <v>24</v>
      </c>
      <c r="E8" s="12" t="s">
        <v>25</v>
      </c>
      <c r="F8" s="12" t="s">
        <v>26</v>
      </c>
      <c r="G8" s="12" t="s">
        <v>27</v>
      </c>
      <c r="H8" s="12" t="s">
        <v>28</v>
      </c>
      <c r="I8" s="12" t="s">
        <v>43</v>
      </c>
      <c r="J8" s="13" t="s">
        <v>30</v>
      </c>
      <c r="K8" s="12" t="s">
        <v>44</v>
      </c>
      <c r="L8" s="14" t="s">
        <v>30</v>
      </c>
      <c r="M8" s="36"/>
      <c r="N8" s="34" t="s">
        <v>34</v>
      </c>
      <c r="O8" s="4"/>
      <c r="P8" s="4"/>
      <c r="Q8" s="4"/>
      <c r="R8" s="4"/>
      <c r="S8" s="4"/>
      <c r="T8" s="4"/>
    </row>
    <row r="9" spans="2:20" ht="12.75">
      <c r="B9" s="15" t="s">
        <v>11</v>
      </c>
      <c r="C9" s="16" t="s">
        <v>10</v>
      </c>
      <c r="D9" s="17">
        <v>8</v>
      </c>
      <c r="E9" s="17">
        <v>9</v>
      </c>
      <c r="F9" s="17">
        <v>7</v>
      </c>
      <c r="G9" s="17">
        <v>8</v>
      </c>
      <c r="H9" s="17">
        <f>SUM(D9:G9)</f>
        <v>32</v>
      </c>
      <c r="I9" s="17">
        <v>30</v>
      </c>
      <c r="J9" s="18">
        <f>(I9/H9)*100</f>
        <v>93.75</v>
      </c>
      <c r="K9" s="17">
        <f>H9-I9</f>
        <v>2</v>
      </c>
      <c r="L9" s="19">
        <f>(K9/H9)*100</f>
        <v>6.25</v>
      </c>
      <c r="M9" s="20"/>
      <c r="N9" s="21">
        <f>H9/16</f>
        <v>2</v>
      </c>
      <c r="O9" s="4"/>
      <c r="P9" s="4"/>
      <c r="Q9" s="4"/>
      <c r="R9" s="4"/>
      <c r="S9" s="4"/>
      <c r="T9" s="4"/>
    </row>
    <row r="10" spans="2:20" ht="12.75">
      <c r="B10" s="22" t="s">
        <v>12</v>
      </c>
      <c r="C10" s="5" t="s">
        <v>2</v>
      </c>
      <c r="D10" s="6">
        <v>20</v>
      </c>
      <c r="E10" s="6">
        <v>21</v>
      </c>
      <c r="F10" s="6">
        <v>19</v>
      </c>
      <c r="G10" s="6">
        <v>20</v>
      </c>
      <c r="H10" s="6">
        <f aca="true" t="shared" si="0" ref="H10:H21">SUM(D10:G10)</f>
        <v>80</v>
      </c>
      <c r="I10" s="6">
        <v>75</v>
      </c>
      <c r="J10" s="7">
        <f aca="true" t="shared" si="1" ref="J10:J21">(I10/H10)*100</f>
        <v>93.75</v>
      </c>
      <c r="K10" s="6">
        <f aca="true" t="shared" si="2" ref="K10:K21">H10-I10</f>
        <v>5</v>
      </c>
      <c r="L10" s="8">
        <f aca="true" t="shared" si="3" ref="L10:L21">(K10/H10)*100</f>
        <v>6.25</v>
      </c>
      <c r="M10" s="9"/>
      <c r="N10" s="23">
        <f aca="true" t="shared" si="4" ref="N10:N21">H10/16</f>
        <v>5</v>
      </c>
      <c r="O10" s="4"/>
      <c r="P10" s="4"/>
      <c r="Q10" s="4"/>
      <c r="R10" s="4"/>
      <c r="S10" s="4"/>
      <c r="T10" s="4"/>
    </row>
    <row r="11" spans="2:20" ht="12.75">
      <c r="B11" s="22" t="s">
        <v>13</v>
      </c>
      <c r="C11" s="5" t="s">
        <v>47</v>
      </c>
      <c r="D11" s="6">
        <v>8</v>
      </c>
      <c r="E11" s="6">
        <v>9</v>
      </c>
      <c r="F11" s="6">
        <v>7</v>
      </c>
      <c r="G11" s="6">
        <v>8</v>
      </c>
      <c r="H11" s="6">
        <f t="shared" si="0"/>
        <v>32</v>
      </c>
      <c r="I11" s="6">
        <v>31</v>
      </c>
      <c r="J11" s="7">
        <f t="shared" si="1"/>
        <v>96.875</v>
      </c>
      <c r="K11" s="6">
        <f t="shared" si="2"/>
        <v>1</v>
      </c>
      <c r="L11" s="8">
        <f t="shared" si="3"/>
        <v>3.125</v>
      </c>
      <c r="M11" s="9"/>
      <c r="N11" s="23">
        <f t="shared" si="4"/>
        <v>2</v>
      </c>
      <c r="O11" s="4"/>
      <c r="P11" s="4"/>
      <c r="Q11" s="4"/>
      <c r="R11" s="4"/>
      <c r="S11" s="4"/>
      <c r="T11" s="4"/>
    </row>
    <row r="12" spans="2:20" ht="12.75">
      <c r="B12" s="22" t="s">
        <v>14</v>
      </c>
      <c r="C12" s="5" t="s">
        <v>4</v>
      </c>
      <c r="D12" s="6">
        <v>8</v>
      </c>
      <c r="E12" s="6">
        <v>9</v>
      </c>
      <c r="F12" s="6">
        <v>7</v>
      </c>
      <c r="G12" s="6">
        <v>8</v>
      </c>
      <c r="H12" s="6">
        <f t="shared" si="0"/>
        <v>32</v>
      </c>
      <c r="I12" s="6">
        <v>30</v>
      </c>
      <c r="J12" s="7">
        <f t="shared" si="1"/>
        <v>93.75</v>
      </c>
      <c r="K12" s="6">
        <f t="shared" si="2"/>
        <v>2</v>
      </c>
      <c r="L12" s="8">
        <f t="shared" si="3"/>
        <v>6.25</v>
      </c>
      <c r="M12" s="9"/>
      <c r="N12" s="23">
        <f t="shared" si="4"/>
        <v>2</v>
      </c>
      <c r="O12" s="4"/>
      <c r="P12" s="4"/>
      <c r="Q12" s="4"/>
      <c r="R12" s="4"/>
      <c r="S12" s="4"/>
      <c r="T12" s="4"/>
    </row>
    <row r="13" spans="2:20" ht="12.75">
      <c r="B13" s="22" t="s">
        <v>15</v>
      </c>
      <c r="C13" s="5" t="s">
        <v>8</v>
      </c>
      <c r="D13" s="6">
        <v>8</v>
      </c>
      <c r="E13" s="6">
        <v>9</v>
      </c>
      <c r="F13" s="6">
        <v>7</v>
      </c>
      <c r="G13" s="6">
        <v>8</v>
      </c>
      <c r="H13" s="6">
        <f t="shared" si="0"/>
        <v>32</v>
      </c>
      <c r="I13" s="6">
        <v>32</v>
      </c>
      <c r="J13" s="7">
        <f t="shared" si="1"/>
        <v>100</v>
      </c>
      <c r="K13" s="6">
        <f t="shared" si="2"/>
        <v>0</v>
      </c>
      <c r="L13" s="8">
        <f t="shared" si="3"/>
        <v>0</v>
      </c>
      <c r="M13" s="9"/>
      <c r="N13" s="23">
        <f t="shared" si="4"/>
        <v>2</v>
      </c>
      <c r="O13" s="4"/>
      <c r="P13" s="4"/>
      <c r="Q13" s="4"/>
      <c r="R13" s="4"/>
      <c r="S13" s="4"/>
      <c r="T13" s="4"/>
    </row>
    <row r="14" spans="2:20" ht="12.75">
      <c r="B14" s="22" t="s">
        <v>16</v>
      </c>
      <c r="C14" s="5" t="s">
        <v>5</v>
      </c>
      <c r="D14" s="6">
        <v>12</v>
      </c>
      <c r="E14" s="6">
        <v>12</v>
      </c>
      <c r="F14" s="6">
        <v>12</v>
      </c>
      <c r="G14" s="6">
        <v>12</v>
      </c>
      <c r="H14" s="6">
        <f t="shared" si="0"/>
        <v>48</v>
      </c>
      <c r="I14" s="6">
        <v>45</v>
      </c>
      <c r="J14" s="7">
        <f t="shared" si="1"/>
        <v>93.75</v>
      </c>
      <c r="K14" s="6">
        <f t="shared" si="2"/>
        <v>3</v>
      </c>
      <c r="L14" s="8">
        <f t="shared" si="3"/>
        <v>6.25</v>
      </c>
      <c r="M14" s="9"/>
      <c r="N14" s="23">
        <f t="shared" si="4"/>
        <v>3</v>
      </c>
      <c r="O14" s="4"/>
      <c r="P14" s="4"/>
      <c r="Q14" s="4"/>
      <c r="R14" s="4"/>
      <c r="S14" s="4"/>
      <c r="T14" s="4"/>
    </row>
    <row r="15" spans="2:20" ht="12.75">
      <c r="B15" s="22" t="s">
        <v>17</v>
      </c>
      <c r="C15" s="5" t="s">
        <v>9</v>
      </c>
      <c r="D15" s="6">
        <v>12</v>
      </c>
      <c r="E15" s="6">
        <v>13</v>
      </c>
      <c r="F15" s="6">
        <v>11</v>
      </c>
      <c r="G15" s="6">
        <v>12</v>
      </c>
      <c r="H15" s="6">
        <f t="shared" si="0"/>
        <v>48</v>
      </c>
      <c r="I15" s="6">
        <v>45</v>
      </c>
      <c r="J15" s="7">
        <f t="shared" si="1"/>
        <v>93.75</v>
      </c>
      <c r="K15" s="6">
        <f t="shared" si="2"/>
        <v>3</v>
      </c>
      <c r="L15" s="8">
        <f t="shared" si="3"/>
        <v>6.25</v>
      </c>
      <c r="M15" s="9"/>
      <c r="N15" s="23">
        <f t="shared" si="4"/>
        <v>3</v>
      </c>
      <c r="O15" s="4"/>
      <c r="P15" s="4"/>
      <c r="Q15" s="4"/>
      <c r="R15" s="4"/>
      <c r="S15" s="4"/>
      <c r="T15" s="4"/>
    </row>
    <row r="16" spans="2:20" ht="12.75">
      <c r="B16" s="22" t="s">
        <v>18</v>
      </c>
      <c r="C16" s="5" t="s">
        <v>6</v>
      </c>
      <c r="D16" s="6">
        <v>4</v>
      </c>
      <c r="E16" s="6">
        <v>4</v>
      </c>
      <c r="F16" s="6">
        <v>4</v>
      </c>
      <c r="G16" s="6">
        <v>4</v>
      </c>
      <c r="H16" s="6">
        <f t="shared" si="0"/>
        <v>16</v>
      </c>
      <c r="I16" s="6">
        <v>15</v>
      </c>
      <c r="J16" s="7">
        <f t="shared" si="1"/>
        <v>93.75</v>
      </c>
      <c r="K16" s="6">
        <f t="shared" si="2"/>
        <v>1</v>
      </c>
      <c r="L16" s="8">
        <f t="shared" si="3"/>
        <v>6.25</v>
      </c>
      <c r="M16" s="9"/>
      <c r="N16" s="23">
        <f t="shared" si="4"/>
        <v>1</v>
      </c>
      <c r="O16" s="4"/>
      <c r="P16" s="4"/>
      <c r="Q16" s="4"/>
      <c r="R16" s="4"/>
      <c r="S16" s="4"/>
      <c r="T16" s="4"/>
    </row>
    <row r="17" spans="2:20" ht="12.75">
      <c r="B17" s="22" t="s">
        <v>19</v>
      </c>
      <c r="C17" s="5" t="s">
        <v>7</v>
      </c>
      <c r="D17" s="6">
        <v>8</v>
      </c>
      <c r="E17" s="6">
        <v>9</v>
      </c>
      <c r="F17" s="6">
        <v>7</v>
      </c>
      <c r="G17" s="6">
        <v>8</v>
      </c>
      <c r="H17" s="6">
        <f t="shared" si="0"/>
        <v>32</v>
      </c>
      <c r="I17" s="6">
        <v>27</v>
      </c>
      <c r="J17" s="7">
        <f t="shared" si="1"/>
        <v>84.375</v>
      </c>
      <c r="K17" s="6">
        <f t="shared" si="2"/>
        <v>5</v>
      </c>
      <c r="L17" s="8">
        <f t="shared" si="3"/>
        <v>15.625</v>
      </c>
      <c r="M17" s="9"/>
      <c r="N17" s="23">
        <f t="shared" si="4"/>
        <v>2</v>
      </c>
      <c r="O17" s="4"/>
      <c r="P17" s="4"/>
      <c r="Q17" s="4"/>
      <c r="R17" s="4"/>
      <c r="S17" s="4"/>
      <c r="T17" s="4"/>
    </row>
    <row r="18" spans="2:20" ht="12.75">
      <c r="B18" s="22" t="s">
        <v>20</v>
      </c>
      <c r="C18" s="5" t="s">
        <v>3</v>
      </c>
      <c r="D18" s="6">
        <v>8</v>
      </c>
      <c r="E18" s="6">
        <v>9</v>
      </c>
      <c r="F18" s="6">
        <v>7</v>
      </c>
      <c r="G18" s="6">
        <v>8</v>
      </c>
      <c r="H18" s="6">
        <f t="shared" si="0"/>
        <v>32</v>
      </c>
      <c r="I18" s="6">
        <v>29</v>
      </c>
      <c r="J18" s="7">
        <f t="shared" si="1"/>
        <v>90.625</v>
      </c>
      <c r="K18" s="6">
        <f t="shared" si="2"/>
        <v>3</v>
      </c>
      <c r="L18" s="8">
        <f t="shared" si="3"/>
        <v>9.375</v>
      </c>
      <c r="M18" s="9"/>
      <c r="N18" s="23">
        <f t="shared" si="4"/>
        <v>2</v>
      </c>
      <c r="O18" s="4"/>
      <c r="P18" s="4"/>
      <c r="Q18" s="4"/>
      <c r="R18" s="4"/>
      <c r="S18" s="4"/>
      <c r="T18" s="4"/>
    </row>
    <row r="19" spans="2:20" ht="12.75">
      <c r="B19" s="22" t="s">
        <v>21</v>
      </c>
      <c r="C19" s="5" t="s">
        <v>53</v>
      </c>
      <c r="D19" s="6">
        <v>4</v>
      </c>
      <c r="E19" s="6">
        <v>4</v>
      </c>
      <c r="F19" s="6">
        <v>4</v>
      </c>
      <c r="G19" s="6">
        <v>4</v>
      </c>
      <c r="H19" s="6">
        <f t="shared" si="0"/>
        <v>16</v>
      </c>
      <c r="I19" s="6">
        <v>10</v>
      </c>
      <c r="J19" s="7">
        <f t="shared" si="1"/>
        <v>62.5</v>
      </c>
      <c r="K19" s="6">
        <f t="shared" si="2"/>
        <v>6</v>
      </c>
      <c r="L19" s="8">
        <f t="shared" si="3"/>
        <v>37.5</v>
      </c>
      <c r="M19" s="10"/>
      <c r="N19" s="23">
        <f t="shared" si="4"/>
        <v>1</v>
      </c>
      <c r="O19" s="4"/>
      <c r="P19" s="4"/>
      <c r="Q19" s="4"/>
      <c r="R19" s="4"/>
      <c r="S19" s="4"/>
      <c r="T19" s="4"/>
    </row>
    <row r="20" spans="2:20" ht="12.75">
      <c r="B20" s="22" t="s">
        <v>22</v>
      </c>
      <c r="C20" s="5" t="s">
        <v>48</v>
      </c>
      <c r="D20" s="6">
        <v>8</v>
      </c>
      <c r="E20" s="6">
        <v>9</v>
      </c>
      <c r="F20" s="6">
        <v>7</v>
      </c>
      <c r="G20" s="6">
        <v>8</v>
      </c>
      <c r="H20" s="6">
        <f t="shared" si="0"/>
        <v>32</v>
      </c>
      <c r="I20" s="6">
        <v>32</v>
      </c>
      <c r="J20" s="7">
        <f t="shared" si="1"/>
        <v>100</v>
      </c>
      <c r="K20" s="6">
        <f t="shared" si="2"/>
        <v>0</v>
      </c>
      <c r="L20" s="8">
        <f t="shared" si="3"/>
        <v>0</v>
      </c>
      <c r="M20" s="9"/>
      <c r="N20" s="23">
        <f t="shared" si="4"/>
        <v>2</v>
      </c>
      <c r="O20" s="4"/>
      <c r="P20" s="4"/>
      <c r="Q20" s="4"/>
      <c r="R20" s="4"/>
      <c r="S20" s="4"/>
      <c r="T20" s="4"/>
    </row>
    <row r="21" spans="2:20" ht="13.5" thickBot="1">
      <c r="B21" s="24" t="s">
        <v>23</v>
      </c>
      <c r="C21" s="25" t="s">
        <v>1</v>
      </c>
      <c r="D21" s="26">
        <v>20</v>
      </c>
      <c r="E21" s="26">
        <v>21</v>
      </c>
      <c r="F21" s="26">
        <v>19</v>
      </c>
      <c r="G21" s="26">
        <v>20</v>
      </c>
      <c r="H21" s="26">
        <f t="shared" si="0"/>
        <v>80</v>
      </c>
      <c r="I21" s="26">
        <v>75</v>
      </c>
      <c r="J21" s="27">
        <f t="shared" si="1"/>
        <v>93.75</v>
      </c>
      <c r="K21" s="26">
        <f t="shared" si="2"/>
        <v>5</v>
      </c>
      <c r="L21" s="28">
        <f t="shared" si="3"/>
        <v>6.25</v>
      </c>
      <c r="M21" s="29"/>
      <c r="N21" s="30">
        <f t="shared" si="4"/>
        <v>5</v>
      </c>
      <c r="O21" s="4"/>
      <c r="P21" s="4"/>
      <c r="Q21" s="4"/>
      <c r="R21" s="4"/>
      <c r="S21" s="4"/>
      <c r="T21" s="4"/>
    </row>
    <row r="22" spans="14:20" ht="13.5" thickBot="1">
      <c r="N22" s="1"/>
      <c r="O22" s="4"/>
      <c r="P22" s="4"/>
      <c r="Q22" s="4"/>
      <c r="R22" s="4"/>
      <c r="S22" s="4"/>
      <c r="T22" s="4"/>
    </row>
    <row r="23" spans="2:20" ht="13.5" thickBot="1">
      <c r="B23" s="63" t="s">
        <v>31</v>
      </c>
      <c r="C23" s="64"/>
      <c r="D23" s="31">
        <f>SUM(D9:D21)</f>
        <v>128</v>
      </c>
      <c r="E23" s="31">
        <f>SUM(E9:E21)</f>
        <v>138</v>
      </c>
      <c r="F23" s="31">
        <f>SUM(F9:F21)</f>
        <v>118</v>
      </c>
      <c r="G23" s="31">
        <f>SUM(G9:G21)</f>
        <v>128</v>
      </c>
      <c r="H23" s="31">
        <f>SUM(D23:G23)</f>
        <v>512</v>
      </c>
      <c r="I23" s="31">
        <f>SUM(I9:I21)</f>
        <v>476</v>
      </c>
      <c r="J23" s="32">
        <f>(I23/H23)*100</f>
        <v>92.96875</v>
      </c>
      <c r="K23" s="31">
        <f>H23-I23</f>
        <v>36</v>
      </c>
      <c r="L23" s="42">
        <f>K23/H23</f>
        <v>0.0703125</v>
      </c>
      <c r="M23" s="37"/>
      <c r="N23" s="43">
        <f>H23/16</f>
        <v>32</v>
      </c>
      <c r="O23" s="4"/>
      <c r="P23" s="4"/>
      <c r="Q23" s="4"/>
      <c r="R23" s="4"/>
      <c r="S23" s="4"/>
      <c r="T23" s="4"/>
    </row>
    <row r="24" spans="15:20" ht="13.5" thickBot="1">
      <c r="O24" s="4"/>
      <c r="P24" s="4"/>
      <c r="Q24" s="4"/>
      <c r="R24" s="4"/>
      <c r="S24" s="4"/>
      <c r="T24" s="4"/>
    </row>
    <row r="25" spans="2:20" ht="12.75">
      <c r="B25" s="74" t="s">
        <v>52</v>
      </c>
      <c r="C25" s="75"/>
      <c r="D25" s="58">
        <f>MIN(D23:G23)</f>
        <v>118</v>
      </c>
      <c r="G25" s="3"/>
      <c r="J25" s="2"/>
      <c r="K25" s="2"/>
      <c r="O25" s="4"/>
      <c r="P25" s="4"/>
      <c r="Q25" s="4"/>
      <c r="R25" s="4"/>
      <c r="S25" s="4"/>
      <c r="T25" s="4"/>
    </row>
    <row r="26" spans="2:20" ht="12.75">
      <c r="B26" s="76" t="s">
        <v>50</v>
      </c>
      <c r="C26" s="77"/>
      <c r="D26" s="59">
        <f>MAX(D23:G23)</f>
        <v>138</v>
      </c>
      <c r="G26" s="3"/>
      <c r="J26" s="2"/>
      <c r="K26" s="2"/>
      <c r="O26" s="4"/>
      <c r="P26" s="4"/>
      <c r="Q26" s="4"/>
      <c r="R26" s="4"/>
      <c r="S26" s="4"/>
      <c r="T26" s="4"/>
    </row>
    <row r="27" spans="2:20" ht="13.5" thickBot="1">
      <c r="B27" s="66" t="s">
        <v>51</v>
      </c>
      <c r="C27" s="67"/>
      <c r="D27" s="60">
        <f>AVERAGE(D23:G23)</f>
        <v>128</v>
      </c>
      <c r="G27" s="3"/>
      <c r="J27" s="2"/>
      <c r="K27" s="2"/>
      <c r="O27" s="4"/>
      <c r="P27" s="4"/>
      <c r="Q27" s="4"/>
      <c r="R27" s="4"/>
      <c r="S27" s="4"/>
      <c r="T27" s="4"/>
    </row>
    <row r="28" spans="4:20" ht="13.5" thickBot="1">
      <c r="D28" s="3"/>
      <c r="E28" s="3"/>
      <c r="F28" s="3">
        <f>IF(MAX($D$23:$G$23)=F23,F8,"")</f>
      </c>
      <c r="O28" s="4"/>
      <c r="P28" s="4"/>
      <c r="Q28" s="4"/>
      <c r="R28" s="4"/>
      <c r="S28" s="4"/>
      <c r="T28" s="4"/>
    </row>
    <row r="29" spans="2:7" ht="13.5" thickBot="1">
      <c r="B29" s="68" t="s">
        <v>54</v>
      </c>
      <c r="C29" s="51" t="s">
        <v>37</v>
      </c>
      <c r="D29" s="31" t="s">
        <v>38</v>
      </c>
      <c r="E29" s="31" t="s">
        <v>39</v>
      </c>
      <c r="F29" s="44" t="s">
        <v>40</v>
      </c>
      <c r="G29" s="45" t="s">
        <v>41</v>
      </c>
    </row>
    <row r="30" spans="2:7" ht="12.75">
      <c r="B30" s="69"/>
      <c r="C30" s="6" t="s">
        <v>6</v>
      </c>
      <c r="D30" s="17" t="s">
        <v>10</v>
      </c>
      <c r="E30" s="17" t="s">
        <v>9</v>
      </c>
      <c r="F30" s="17"/>
      <c r="G30" s="46" t="s">
        <v>45</v>
      </c>
    </row>
    <row r="31" spans="2:7" ht="12.75">
      <c r="B31" s="69"/>
      <c r="C31" s="6" t="s">
        <v>53</v>
      </c>
      <c r="D31" s="6" t="s">
        <v>56</v>
      </c>
      <c r="E31" s="6" t="s">
        <v>46</v>
      </c>
      <c r="F31" s="6"/>
      <c r="G31" s="47" t="s">
        <v>1</v>
      </c>
    </row>
    <row r="32" spans="2:11" ht="12.75">
      <c r="B32" s="69"/>
      <c r="C32" s="52"/>
      <c r="D32" s="6" t="s">
        <v>4</v>
      </c>
      <c r="E32" s="6"/>
      <c r="F32" s="6"/>
      <c r="G32" s="47"/>
      <c r="I32" s="38"/>
      <c r="J32" s="38"/>
      <c r="K32" s="38"/>
    </row>
    <row r="33" spans="2:11" ht="12.75">
      <c r="B33" s="69"/>
      <c r="C33" s="52"/>
      <c r="D33" s="6" t="s">
        <v>8</v>
      </c>
      <c r="E33" s="6"/>
      <c r="F33" s="6"/>
      <c r="G33" s="47"/>
      <c r="I33" s="49"/>
      <c r="J33" s="49"/>
      <c r="K33" s="49"/>
    </row>
    <row r="34" spans="2:11" ht="12.75">
      <c r="B34" s="69"/>
      <c r="C34" s="52"/>
      <c r="D34" s="6" t="s">
        <v>7</v>
      </c>
      <c r="E34" s="6"/>
      <c r="F34" s="6"/>
      <c r="G34" s="47"/>
      <c r="I34" s="49"/>
      <c r="J34" s="49"/>
      <c r="K34" s="49"/>
    </row>
    <row r="35" spans="2:11" ht="12.75">
      <c r="B35" s="69"/>
      <c r="C35" s="52"/>
      <c r="D35" s="6" t="s">
        <v>3</v>
      </c>
      <c r="E35" s="6"/>
      <c r="F35" s="6"/>
      <c r="G35" s="47"/>
      <c r="I35" s="49"/>
      <c r="J35" s="49"/>
      <c r="K35" s="50"/>
    </row>
    <row r="36" spans="2:11" ht="13.5" thickBot="1">
      <c r="B36" s="69"/>
      <c r="C36" s="53"/>
      <c r="D36" s="54" t="s">
        <v>57</v>
      </c>
      <c r="E36" s="54"/>
      <c r="F36" s="54"/>
      <c r="G36" s="55"/>
      <c r="I36" s="49"/>
      <c r="J36" s="49"/>
      <c r="K36" s="49"/>
    </row>
    <row r="37" spans="2:11" ht="13.5" thickBot="1">
      <c r="B37" s="56" t="s">
        <v>55</v>
      </c>
      <c r="C37" s="31">
        <f>COUNTIF(N9:N21,"=1")</f>
        <v>2</v>
      </c>
      <c r="D37" s="31">
        <f>COUNTIF(N9:N21,"=2")</f>
        <v>7</v>
      </c>
      <c r="E37" s="31">
        <f>COUNTIF(N9:N21,"=3")</f>
        <v>2</v>
      </c>
      <c r="F37" s="31">
        <f>COUNTIF(N9:N21,"=4")</f>
        <v>0</v>
      </c>
      <c r="G37" s="57">
        <f>COUNTIF(N9:N21,"=5")</f>
        <v>2</v>
      </c>
      <c r="I37" s="49"/>
      <c r="J37" s="49"/>
      <c r="K37" s="49"/>
    </row>
    <row r="40" ht="12.75">
      <c r="G40" s="38"/>
    </row>
    <row r="41" spans="2:7" ht="12.75">
      <c r="B41" s="39"/>
      <c r="C41" s="39"/>
      <c r="D41" s="39"/>
      <c r="E41" s="39"/>
      <c r="F41" s="39"/>
      <c r="G41" s="38"/>
    </row>
    <row r="42" spans="2:7" ht="12.75">
      <c r="B42" s="38"/>
      <c r="C42" s="38"/>
      <c r="D42" s="38"/>
      <c r="E42" s="38"/>
      <c r="F42" s="38"/>
      <c r="G42" s="38"/>
    </row>
  </sheetData>
  <mergeCells count="10">
    <mergeCell ref="B27:C27"/>
    <mergeCell ref="B29:B36"/>
    <mergeCell ref="C7:C8"/>
    <mergeCell ref="B7:B8"/>
    <mergeCell ref="B25:C25"/>
    <mergeCell ref="B26:C26"/>
    <mergeCell ref="D3:K3"/>
    <mergeCell ref="D7:H7"/>
    <mergeCell ref="B23:C23"/>
    <mergeCell ref="I7:L7"/>
  </mergeCells>
  <printOptions horizontalCentered="1"/>
  <pageMargins left="0.3" right="0.33" top="0.51" bottom="0.53" header="0.3" footer="0.36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Radna5</cp:lastModifiedBy>
  <cp:lastPrinted>2002-03-25T20:00:07Z</cp:lastPrinted>
  <dcterms:created xsi:type="dcterms:W3CDTF">2002-03-22T17:29:23Z</dcterms:created>
  <dcterms:modified xsi:type="dcterms:W3CDTF">2002-03-27T16:36:48Z</dcterms:modified>
  <cp:category/>
  <cp:version/>
  <cp:contentType/>
  <cp:contentStatus/>
</cp:coreProperties>
</file>